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<sst xmlns="http://schemas.openxmlformats.org/spreadsheetml/2006/main" count="287" uniqueCount="252">
  <si>
    <t xml:space="preserve">抗击新型冠状肺炎事务所及个人捐赠统计表            </t>
  </si>
  <si>
    <t>序 号</t>
  </si>
  <si>
    <t>捐 赠 单 位</t>
  </si>
  <si>
    <t>捐 赠 金 额（元）</t>
  </si>
  <si>
    <t>捐 赠 物 资</t>
  </si>
  <si>
    <t>受 捐 单 位</t>
  </si>
  <si>
    <t>大信会计师事务所（特殊普通合伙）（大信吴益格慈善基金会）</t>
  </si>
  <si>
    <t>黄州区人民医院/华中科技大学同济医院附属协和医院/武汉市蔡甸慈善会</t>
  </si>
  <si>
    <t>立信会计师事务所（特殊普通合伙）（上海立信德豪公益基金会）（立信思源公益基金会）（陈星辉）</t>
  </si>
  <si>
    <t>300套防护服、300套隔离衣，300个护目镜、300瓶84泡腾消毒片、500瓶75%酒精，1000双一次性手套、3000个口罩、4000个一次性医用帽、10000双手术手套。</t>
  </si>
  <si>
    <t>武汉市红十字会/赤壁市慈善会/赤壁非税收入户</t>
  </si>
  <si>
    <t>武汉康力会计师事务有限责任公司</t>
  </si>
  <si>
    <t>致同会计师事务所（特殊普通合伙）</t>
  </si>
  <si>
    <t>湖北省红十字会/武汉慈善总会</t>
  </si>
  <si>
    <t>湖北今朝会计师事务有限公司</t>
  </si>
  <si>
    <t>武汉市慈善总会</t>
  </si>
  <si>
    <t>武汉精益久其会计师事务所（黄俊）</t>
  </si>
  <si>
    <t>武汉大公会计师事务有限责任公司</t>
  </si>
  <si>
    <t>武汉科大会计师事务有限公司</t>
  </si>
  <si>
    <t>宜昌三峡会计师事务所有限公司</t>
  </si>
  <si>
    <t>宜昌市夷陵区指定捐款账户</t>
  </si>
  <si>
    <t>湖北中信会计师事务有限责任公司</t>
  </si>
  <si>
    <t>武汉星辉会计师事务所</t>
  </si>
  <si>
    <t>武汉市红十字会</t>
  </si>
  <si>
    <t>荆州智信联合会计师事务所</t>
  </si>
  <si>
    <t>荆州红十字会/湖北省红十字会</t>
  </si>
  <si>
    <t>襄阳万信和联合会计师事务所（余海霞）（夏棋）</t>
  </si>
  <si>
    <t>襄阳市红十字会/随县红十字会</t>
  </si>
  <si>
    <t>孝感市公顺会计师事务所（普通合伙）（郭迎春）</t>
  </si>
  <si>
    <t>孝感市孝南区慈善会</t>
  </si>
  <si>
    <t>湖北荆松会计师事务所</t>
  </si>
  <si>
    <t>松滋市非税收入汇缴结算户</t>
  </si>
  <si>
    <t>湖北精诚有限责任会计师事务所</t>
  </si>
  <si>
    <t>孝感市慈善总会</t>
  </si>
  <si>
    <t>湖北源信会计师事务有限公司（罗立华）</t>
  </si>
  <si>
    <t>武汉市慈善总会/襄阳市红十字会</t>
  </si>
  <si>
    <t>天圆全会计师事务所（特殊普通合伙）湖北分所</t>
  </si>
  <si>
    <t>湖北五环会计师事务有限公司</t>
  </si>
  <si>
    <t>370件食品物资</t>
  </si>
  <si>
    <t>荆州市红十字会/荆州纪南生态文化旅游区财政局</t>
  </si>
  <si>
    <t>湖北佰盛会计师事务所（普通合伙）</t>
  </si>
  <si>
    <t>财政国库/随州市红十字会</t>
  </si>
  <si>
    <t>随州正信会计师事务有限公司</t>
  </si>
  <si>
    <t>随州市慈善总会</t>
  </si>
  <si>
    <t>中兴财光华会计师事务所（特殊普通合伙）及湖北分所</t>
  </si>
  <si>
    <t>武汉市慈善总会/湖北省红十字会</t>
  </si>
  <si>
    <t>荆门众信联合会计师事务所</t>
  </si>
  <si>
    <t>荆门市红十字会</t>
  </si>
  <si>
    <t>湖北嘉泰会计师事务有限公司</t>
  </si>
  <si>
    <t>十堰市慈善总会</t>
  </si>
  <si>
    <t>宜昌长江会计师事务有限公司</t>
  </si>
  <si>
    <t>宜昌市伍家岗慈善协会</t>
  </si>
  <si>
    <t>湖北天道会计师事务有限公司</t>
  </si>
  <si>
    <t>鄂州市财政局非税收入户</t>
  </si>
  <si>
    <t>武汉方瑞会计师事务所（普通合伙）</t>
  </si>
  <si>
    <t>汉川市红十字会</t>
  </si>
  <si>
    <t>湖北恒昊会计师事务所（普通合伙）</t>
  </si>
  <si>
    <t>宜昌市夷陵区红十字会</t>
  </si>
  <si>
    <t>襄阳华仁会计师事务所</t>
  </si>
  <si>
    <t>襄阳红十字会</t>
  </si>
  <si>
    <t>十堰弘源联合会计师事务所</t>
  </si>
  <si>
    <t>十堰市陨阳区红十字会</t>
  </si>
  <si>
    <t>武汉恒发联合会计师事务所</t>
  </si>
  <si>
    <t>汉川红十字会</t>
  </si>
  <si>
    <t>宜昌仁和信联合会计师事务所</t>
  </si>
  <si>
    <t>枝江市红十字会</t>
  </si>
  <si>
    <t>湖北德承会计师事务所有限公司</t>
  </si>
  <si>
    <t>武汉正浩会计师事务有限公司（万汉英）</t>
  </si>
  <si>
    <t>武汉市汉阳区红十字会</t>
  </si>
  <si>
    <t>武汉韬益会计师事务所（普通合伙）</t>
  </si>
  <si>
    <t>公证天业会计师事务所（特殊普通合伙）湖北分所</t>
  </si>
  <si>
    <t>华中科技大学同济医学院附属协和医院</t>
  </si>
  <si>
    <t>湖北阳新广信联合会计师事务所</t>
  </si>
  <si>
    <t>鄂东医养集团和社区</t>
  </si>
  <si>
    <t>湖北华诚会计师事务有限公司</t>
  </si>
  <si>
    <t>大冶诚信有限责任会计师事务所</t>
  </si>
  <si>
    <t>黄石大信正信会计师事务有限责任公司</t>
  </si>
  <si>
    <t>湖北荆山联合会计师事务所（普通合伙）</t>
  </si>
  <si>
    <t>黄石安信联合会计师事务所</t>
  </si>
  <si>
    <t>黄石阳光联合会计师事务所</t>
  </si>
  <si>
    <t>黄石鼎和会计师事务所（普通合伙）</t>
  </si>
  <si>
    <t>湖北林信会计师事务所（普通合伙）</t>
  </si>
  <si>
    <t>大华会计师事务所（特殊普通合伙）湖北分所</t>
  </si>
  <si>
    <t>20万支医用手套</t>
  </si>
  <si>
    <t>武汉市黄陂区医院/普仁医院/武汉第九医院/第五医院/黄石有色医院/荆州第二医院/阳新县人民医院及武汉公安局洪山分局、社区等</t>
  </si>
  <si>
    <t>北京兴华会计师事务所（特殊普通合伙）</t>
  </si>
  <si>
    <t>湖北省红十字会</t>
  </si>
  <si>
    <t>鄂州响元会计师事务所（普通合伙）</t>
  </si>
  <si>
    <t>鄂州市华容区慈善总会/武汉市慈善总会</t>
  </si>
  <si>
    <t>湖北奥博会计师事务有限公司（刘万和、程亚）</t>
  </si>
  <si>
    <t>湖北华审会计师事务有限公司</t>
  </si>
  <si>
    <t>宜昌市慈善总会</t>
  </si>
  <si>
    <t>安永（中国）企业咨询有限公司</t>
  </si>
  <si>
    <t>7500个N95口罩，7214件防护服，10万副手套</t>
  </si>
  <si>
    <t>经由湖北省慈善总会发往武汉大学人民医院及黄冈市慈善总会抗疫前线</t>
  </si>
  <si>
    <t>黄光松</t>
  </si>
  <si>
    <t>河南派援助湖北武汉医疗队</t>
  </si>
  <si>
    <t>湖北申达会计师事务有限公司</t>
  </si>
  <si>
    <t>通山县红十字会</t>
  </si>
  <si>
    <t>湖北涵信会计师事务有限公司</t>
  </si>
  <si>
    <t>黄冈市慈善总会/韩红爱心慈善基金会</t>
  </si>
  <si>
    <t>湖北正大会计师事务有限责任公司</t>
  </si>
  <si>
    <t>重庆市慈善总会/武汉市慈善总会</t>
  </si>
  <si>
    <t>湖北楚星会计师事务有限公司</t>
  </si>
  <si>
    <t>湖北齐兴会计师事务有限公司</t>
  </si>
  <si>
    <t>罗田红十字会/黄冈红十字会</t>
  </si>
  <si>
    <t>中审众环会计师事务所（特殊普通合伙）</t>
  </si>
  <si>
    <t>4000只口罩</t>
  </si>
  <si>
    <t>孝感市慈善总会/洪山区卫计委/宜昌红十字会</t>
  </si>
  <si>
    <t>湖北德佳会计师事务所（普通合伙）</t>
  </si>
  <si>
    <t>随州市红十字会</t>
  </si>
  <si>
    <t>湖北锐达会计师事务所有限公司</t>
  </si>
  <si>
    <t>湖北大地会计师事务有限公司</t>
  </si>
  <si>
    <t>宜昌市夷陵区慈善协会</t>
  </si>
  <si>
    <t>咸宁信达会计师事务有限责任公司</t>
  </si>
  <si>
    <t>咸宁市红十字会</t>
  </si>
  <si>
    <t>湖北惠泽联合会计师事务所（普通合伙）</t>
  </si>
  <si>
    <t>荆州市红十字会</t>
  </si>
  <si>
    <t>湖北永德有限责任会计师事务所</t>
  </si>
  <si>
    <t>荆州纪南生态文化旅游区财政局</t>
  </si>
  <si>
    <t>湖北德瑞恒会计师事务有限公司</t>
  </si>
  <si>
    <t>鄂州慈善总会/鄂州市中心医院/鄂州红十字会</t>
  </si>
  <si>
    <t>湖北盛德联合会计师事务所</t>
  </si>
  <si>
    <t>鄂州红十字会/深圳市慈善会/鄂州慈善总会/鄂州市委组织部</t>
  </si>
  <si>
    <t>湖北兴城会计师事务有限公司</t>
  </si>
  <si>
    <t>中国人口福利基金会/中国红十字基金会/鄂州非税收入户/鄂州市委组织部</t>
  </si>
  <si>
    <t>湖北大随联合会计师事务所（普通合伙）（柏燕）</t>
  </si>
  <si>
    <t>湖北卓悦会计师事务所（普通合伙）（周冰峰）</t>
  </si>
  <si>
    <t>湖北佳信联合会计师事务所</t>
  </si>
  <si>
    <t>宜昌市红十字会</t>
  </si>
  <si>
    <t>湖北睦信会计师事务所（普通合伙）</t>
  </si>
  <si>
    <t>湖北众证会计师事务有限责任公司</t>
  </si>
  <si>
    <t>武汉朝晖会计师事务所（普通合伙）</t>
  </si>
  <si>
    <t>武汉慈善总会/湖北省慈善总会</t>
  </si>
  <si>
    <t>湖北华炬会计师事务有限公司</t>
  </si>
  <si>
    <t>襄阳市慈善总会</t>
  </si>
  <si>
    <t>天健会计师事务所（特殊普通合伙）湖北分所</t>
  </si>
  <si>
    <t>湖北省红十字会/韩红爱心基金会/武汉市慈善总会/湖北省慈善总会</t>
  </si>
  <si>
    <t>武汉宏信会计师事务有限公司</t>
  </si>
  <si>
    <t>武汉市红十字基金会/监利审计局工会委员会/京山市红十字会</t>
  </si>
  <si>
    <t>湖北三德会计师事务有限公司</t>
  </si>
  <si>
    <t>麻城慈善总会</t>
  </si>
  <si>
    <t>湖北大信瑞达信会计师事务有限公司</t>
  </si>
  <si>
    <t>湖北明达会计师事务有限公司</t>
  </si>
  <si>
    <t>沙市区慈善总会</t>
  </si>
  <si>
    <t>湖北智勃会计师事务所</t>
  </si>
  <si>
    <t>浠水中正会计师事务有限公司</t>
  </si>
  <si>
    <t>浠水县慈善会</t>
  </si>
  <si>
    <t>信永中和会计师事务所（特殊普通合伙）武汉分所</t>
  </si>
  <si>
    <t>2000口罩（鄂州中心医院邵振芳），信永中和武汉分所捐赠2000瓶84消毒液</t>
  </si>
  <si>
    <t>湖北省红十字会/松滋非税收入户/中华慈善总会/武汉红十字会/武汉慈善总会/湖北省慈善总会/武汉第四医院一线</t>
  </si>
  <si>
    <t>湖北中天会计师事务有限责任公司</t>
  </si>
  <si>
    <t>武汉市慈善总会/武汉红十字会/鄂州市委组织部</t>
  </si>
  <si>
    <t>十堰楚信会计师事务所（普通合伙）</t>
  </si>
  <si>
    <t>郧西县慈善会/十堰市红十字会</t>
  </si>
  <si>
    <t>湖北大信天健会计师事务有限公司</t>
  </si>
  <si>
    <t>十堰市红十字会</t>
  </si>
  <si>
    <t>湖北精信有限责任会计师事务所</t>
  </si>
  <si>
    <t>十堰车城会计师事务有限公司</t>
  </si>
  <si>
    <t>十堰智久会计师事务有限公司</t>
  </si>
  <si>
    <t>竹山衡泰联合会计师事务所</t>
  </si>
  <si>
    <t>竹山县非税收入结算户</t>
  </si>
  <si>
    <t>湖北宏盛会计师事务所（普通合伙）</t>
  </si>
  <si>
    <t>湖北金算会计师事务有限公司</t>
  </si>
  <si>
    <t>湖北同业会计师事务有限公司</t>
  </si>
  <si>
    <t>咸宁市慈善会</t>
  </si>
  <si>
    <t>湖北赤壁兴财会计师事务有限责任公司</t>
  </si>
  <si>
    <t>赤壁市慈善会/咸宁市生态环境局赤壁分局防控值守站</t>
  </si>
  <si>
    <t>北京中路华会计师事务所有限责任公司湖北分公司</t>
  </si>
  <si>
    <t>武汉市金银潭医院</t>
  </si>
  <si>
    <t>湖北浩丰会计师事务所（普通合伙）</t>
  </si>
  <si>
    <t>武汉市汉阳区慈善会</t>
  </si>
  <si>
    <t>湖北永鉴会计师事务有限公司（潘小兵）</t>
  </si>
  <si>
    <t>英山县温泉镇人民政府/英山县温泉镇崇山铺村</t>
  </si>
  <si>
    <t>麻城正大会计师事务有限责任公司</t>
  </si>
  <si>
    <t>麻城市慈善总会</t>
  </si>
  <si>
    <t>湖北天勤会计师事务有限公司（沈文红）</t>
  </si>
  <si>
    <t>湖北省红十字会/中国红十字基金会/湖北省慈善总会</t>
  </si>
  <si>
    <t>咸宁公信会计师事务有限责任公司（由10位员工捐赠）</t>
  </si>
  <si>
    <t>中审亚太会计师事务所（特殊普通合伙）武汉分所</t>
  </si>
  <si>
    <t>湖北省慈善总会</t>
  </si>
  <si>
    <t>潜江精诚联合会计师事务所（普通合伙）</t>
  </si>
  <si>
    <t>潜江市红十字会</t>
  </si>
  <si>
    <t>湖北九章会计师事务有限公司</t>
  </si>
  <si>
    <t>武汉市江岸区慈善会</t>
  </si>
  <si>
    <t>湖北省注册会计师协会（员工募集捐赠）</t>
  </si>
  <si>
    <t>湖北普华立信会计师事务有限公司</t>
  </si>
  <si>
    <t>大信会计师事务所（特殊普通合伙）湖北分所</t>
  </si>
  <si>
    <t>湖北大信吴益格慈善基金会/武汉市红十字会/团风县红十字会/韩红基金会</t>
  </si>
  <si>
    <t>利安达会计师事务所（特殊普通合伙）湖北分所</t>
  </si>
  <si>
    <t>湖北联泰会计师事务有限公司</t>
  </si>
  <si>
    <t>中勤万信会计师事务所（特殊普通合伙）湖北分所</t>
  </si>
  <si>
    <t>湖北省红十字会/韩红爱心基金会/杭州红十字会/北京春苗慈善会等</t>
  </si>
  <si>
    <t>湖北梦阳有限责任会计师事务所（张建文）</t>
  </si>
  <si>
    <t>湖北省云梦县红十字会</t>
  </si>
  <si>
    <t>亚太（集团）会计师事务所（特殊普通合伙）湖北分所（凌海）</t>
  </si>
  <si>
    <t>华中科技大学同济医学院附属同济医院</t>
  </si>
  <si>
    <t>湖北远达会计师事务有限公司</t>
  </si>
  <si>
    <t>襄阳市红十字会/中华社会救助基金会</t>
  </si>
  <si>
    <t>湖北鑫京茂会计师事务有限公司</t>
  </si>
  <si>
    <t>蕲春公信会计师事务有限公司</t>
  </si>
  <si>
    <t>蕲春县慈善会</t>
  </si>
  <si>
    <t>武汉兴业会计师事务有限责任公司</t>
  </si>
  <si>
    <t>武汉市慈善总会/中共武汉市财政局直属机关委员会</t>
  </si>
  <si>
    <t>湖北赛因特会计师事务有限责任公司</t>
  </si>
  <si>
    <t>湖北金宏会计师事务有限公司</t>
  </si>
  <si>
    <t>红安县慈善会</t>
  </si>
  <si>
    <t>湖北弘正会计师事务有限公司</t>
  </si>
  <si>
    <t>襄阳市红十字会</t>
  </si>
  <si>
    <t>湖北房县东信会计师事务所</t>
  </si>
  <si>
    <t>房县慈善会/十堰市红十字会</t>
  </si>
  <si>
    <t>武汉金马威会计师事务有限公司</t>
  </si>
  <si>
    <t>襄阳宇信会计师事务有限公司（刘旭耀）</t>
  </si>
  <si>
    <t>枣阳市红十字会</t>
  </si>
  <si>
    <t>湖北同兴会计师事务有限公司</t>
  </si>
  <si>
    <t>鄂州华骏会计师事务有限公司</t>
  </si>
  <si>
    <t>鄂州市委组织部</t>
  </si>
  <si>
    <t>湖北金恒会计师事务有限公司</t>
  </si>
  <si>
    <t>荆门红十字会</t>
  </si>
  <si>
    <t>武汉中天奇会计师事务有限责任公司</t>
  </si>
  <si>
    <t>武汉市第八医院/武汉市慈善总会</t>
  </si>
  <si>
    <t>武汉天元会计师事务有限责任公司</t>
  </si>
  <si>
    <t>670套防护服</t>
  </si>
  <si>
    <t>武汉市劳动街道/花桥街道/塔子湖街道办</t>
  </si>
  <si>
    <t>湖北润为联合会计师事务所（普通合伙）</t>
  </si>
  <si>
    <t>洪湖市红十字会办公室</t>
  </si>
  <si>
    <t>武汉方正有限责任会计师事务所</t>
  </si>
  <si>
    <t>75%酒精4370瓶，84消毒液5150瓶，医用消毒凝胶300瓶。</t>
  </si>
  <si>
    <t>洲头街/月湖街/江堤街/永丰街/建桥街/四新街/五里街/翠微街/龙阳街，琴断口街/二桥街</t>
  </si>
  <si>
    <t>湖北信德会计师事务有限责任公司</t>
  </si>
  <si>
    <t>武汉市新洲区中医医院</t>
  </si>
  <si>
    <t>武汉天海会计师事务有限责任公司</t>
  </si>
  <si>
    <t>武汉东湖新技术开发区红十字会</t>
  </si>
  <si>
    <t>十堰仁和有限责任会计师事务所</t>
  </si>
  <si>
    <t>襄阳财富苑会计师事务有限公司</t>
  </si>
  <si>
    <t>襄阳市樊城区红十字会</t>
  </si>
  <si>
    <t>武汉信实有限责任会计师事务所</t>
  </si>
  <si>
    <t>武汉市江夏区红十字会</t>
  </si>
  <si>
    <t>天津倚天会计师事务所有限公司湖北分所（仝允昆）</t>
  </si>
  <si>
    <t>武汉大元会计师事务有限公司（胡春林、赵青）</t>
  </si>
  <si>
    <t>口罩120个，防护服30件</t>
  </si>
  <si>
    <t>北京韩红爱心基金慈善会/狮子山街</t>
  </si>
  <si>
    <t>恩施德泓会计师事务所（普通合伙）（杨学斌、孙勋福）</t>
  </si>
  <si>
    <t>恩施土家族苗族自治州</t>
  </si>
  <si>
    <t>湖北海信会计师事务有限公司</t>
  </si>
  <si>
    <t>武穴中兴会计师事务有限责任公司</t>
  </si>
  <si>
    <t>武穴市慈善会</t>
  </si>
  <si>
    <t>湖北民生拓展会计师事务有限公司</t>
  </si>
  <si>
    <t>湖北记信有限责任会计师事务所</t>
  </si>
  <si>
    <t>总计</t>
  </si>
  <si>
    <t>立信300套防护服、300套隔离衣，300个护目镜、300瓶84泡腾消毒片、500瓶75%酒精，1000双一次性手套、3000个口罩、4000个一次性医用帽、10000双手术手套；五环370件食品物资；大华20万支医用手套；众环4000只口罩；信永员工捐赠2000口罩，信永武汉分所捐赠2000瓶84消毒液安永公司7500个N95口罩，7214件防护服，10万副手套，武汉天元所670套防护服，武汉方正75%酒精4370瓶，84消毒液5150瓶，医用消毒凝胶300瓶，武汉大元口罩120个，防护服30件。</t>
  </si>
  <si>
    <t>注：以上捐赠明细统计时间截至2020年5月6日中午11点前数据。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</si>
</sst>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2"/>
      <color indexed="10"/>
      <name val="仿宋"/>
      <family val="3"/>
    </font>
    <font>
      <sz val="12"/>
      <color indexed="8"/>
      <name val="仿宋"/>
      <family val="3"/>
    </font>
    <font>
      <sz val="12"/>
      <name val="仿宋"/>
      <family val="3"/>
    </font>
    <font>
      <b/>
      <sz val="22"/>
      <name val="宋体"/>
      <family val="0"/>
    </font>
    <font>
      <b/>
      <sz val="16"/>
      <name val="仿宋"/>
      <family val="3"/>
    </font>
    <font>
      <b/>
      <sz val="12"/>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
      <family val="3"/>
    </font>
    <font>
      <sz val="12"/>
      <color theme="1"/>
      <name val="仿宋"/>
      <family val="3"/>
    </font>
    <font>
      <b/>
      <sz val="2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0" fontId="46" fillId="0" borderId="0" xfId="0" applyFont="1" applyAlignment="1">
      <alignment vertical="center"/>
    </xf>
    <xf numFmtId="0" fontId="47" fillId="0" borderId="0" xfId="0" applyFont="1" applyAlignment="1">
      <alignment vertical="center"/>
    </xf>
    <xf numFmtId="0" fontId="0"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48"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0" fontId="3"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3"/>
  <sheetViews>
    <sheetView tabSelected="1" zoomScaleSheetLayoutView="100" workbookViewId="0" topLeftCell="A1">
      <selection activeCell="D5" sqref="D5"/>
    </sheetView>
  </sheetViews>
  <sheetFormatPr defaultColWidth="9.00390625" defaultRowHeight="14.25"/>
  <cols>
    <col min="1" max="1" width="8.125" style="5" customWidth="1"/>
    <col min="2" max="2" width="47.50390625" style="5" customWidth="1"/>
    <col min="3" max="3" width="19.50390625" style="5" customWidth="1"/>
    <col min="4" max="4" width="30.25390625" style="5" customWidth="1"/>
    <col min="5" max="5" width="32.625" style="5" customWidth="1"/>
    <col min="6" max="16384" width="9.00390625" style="5" customWidth="1"/>
  </cols>
  <sheetData>
    <row r="1" spans="1:5" ht="55.5" customHeight="1">
      <c r="A1" s="6" t="s">
        <v>0</v>
      </c>
      <c r="B1" s="6"/>
      <c r="C1" s="6"/>
      <c r="D1" s="6"/>
      <c r="E1" s="6"/>
    </row>
    <row r="2" spans="1:5" ht="45" customHeight="1">
      <c r="A2" s="7" t="s">
        <v>1</v>
      </c>
      <c r="B2" s="7" t="s">
        <v>2</v>
      </c>
      <c r="C2" s="8" t="s">
        <v>3</v>
      </c>
      <c r="D2" s="8" t="s">
        <v>4</v>
      </c>
      <c r="E2" s="7" t="s">
        <v>5</v>
      </c>
    </row>
    <row r="3" spans="1:5" ht="63" customHeight="1">
      <c r="A3" s="9">
        <v>1</v>
      </c>
      <c r="B3" s="10" t="s">
        <v>6</v>
      </c>
      <c r="C3" s="9">
        <v>700000</v>
      </c>
      <c r="D3" s="9"/>
      <c r="E3" s="11" t="s">
        <v>7</v>
      </c>
    </row>
    <row r="4" spans="1:6" ht="87" customHeight="1">
      <c r="A4" s="9">
        <v>2</v>
      </c>
      <c r="B4" s="10" t="s">
        <v>8</v>
      </c>
      <c r="C4" s="11">
        <v>1050000</v>
      </c>
      <c r="D4" s="11" t="s">
        <v>9</v>
      </c>
      <c r="E4" s="11" t="s">
        <v>10</v>
      </c>
      <c r="F4" s="12"/>
    </row>
    <row r="5" spans="1:5" ht="39.75" customHeight="1">
      <c r="A5" s="9">
        <v>3</v>
      </c>
      <c r="B5" s="13" t="s">
        <v>11</v>
      </c>
      <c r="C5" s="9">
        <v>36500</v>
      </c>
      <c r="D5" s="9"/>
      <c r="E5" s="9"/>
    </row>
    <row r="6" spans="1:5" ht="49.5" customHeight="1">
      <c r="A6" s="9">
        <v>4</v>
      </c>
      <c r="B6" s="13" t="s">
        <v>12</v>
      </c>
      <c r="C6" s="9">
        <f>500000+50000</f>
        <v>550000</v>
      </c>
      <c r="D6" s="9"/>
      <c r="E6" s="9" t="s">
        <v>13</v>
      </c>
    </row>
    <row r="7" spans="1:5" ht="39.75" customHeight="1">
      <c r="A7" s="9">
        <v>5</v>
      </c>
      <c r="B7" s="13" t="s">
        <v>14</v>
      </c>
      <c r="C7" s="9">
        <v>6000</v>
      </c>
      <c r="D7" s="9"/>
      <c r="E7" s="9" t="s">
        <v>15</v>
      </c>
    </row>
    <row r="8" spans="1:5" ht="39.75" customHeight="1">
      <c r="A8" s="9">
        <v>6</v>
      </c>
      <c r="B8" s="13" t="s">
        <v>16</v>
      </c>
      <c r="C8" s="9">
        <v>10000</v>
      </c>
      <c r="D8" s="9"/>
      <c r="E8" s="9" t="s">
        <v>15</v>
      </c>
    </row>
    <row r="9" spans="1:5" ht="39.75" customHeight="1">
      <c r="A9" s="9">
        <v>7</v>
      </c>
      <c r="B9" s="13" t="s">
        <v>17</v>
      </c>
      <c r="C9" s="9">
        <v>1000</v>
      </c>
      <c r="D9" s="9"/>
      <c r="E9" s="9" t="s">
        <v>15</v>
      </c>
    </row>
    <row r="10" spans="1:5" ht="46.5" customHeight="1">
      <c r="A10" s="9">
        <v>8</v>
      </c>
      <c r="B10" s="13" t="s">
        <v>18</v>
      </c>
      <c r="C10" s="9">
        <v>7000</v>
      </c>
      <c r="D10" s="9"/>
      <c r="E10" s="9" t="s">
        <v>15</v>
      </c>
    </row>
    <row r="11" spans="1:5" ht="46.5" customHeight="1">
      <c r="A11" s="9">
        <v>9</v>
      </c>
      <c r="B11" s="13" t="s">
        <v>19</v>
      </c>
      <c r="C11" s="9">
        <v>75000</v>
      </c>
      <c r="D11" s="9"/>
      <c r="E11" s="9" t="s">
        <v>20</v>
      </c>
    </row>
    <row r="12" spans="1:5" s="1" customFormat="1" ht="39.75" customHeight="1">
      <c r="A12" s="9">
        <v>10</v>
      </c>
      <c r="B12" s="13" t="s">
        <v>21</v>
      </c>
      <c r="C12" s="9">
        <f>20000+24454.66</f>
        <v>44454.66</v>
      </c>
      <c r="D12" s="9"/>
      <c r="E12" s="9" t="s">
        <v>15</v>
      </c>
    </row>
    <row r="13" spans="1:5" ht="39.75" customHeight="1">
      <c r="A13" s="9">
        <v>11</v>
      </c>
      <c r="B13" s="13" t="s">
        <v>22</v>
      </c>
      <c r="C13" s="9">
        <v>2000</v>
      </c>
      <c r="D13" s="9"/>
      <c r="E13" s="9" t="s">
        <v>23</v>
      </c>
    </row>
    <row r="14" spans="1:5" ht="39.75" customHeight="1">
      <c r="A14" s="9">
        <v>12</v>
      </c>
      <c r="B14" s="13" t="s">
        <v>24</v>
      </c>
      <c r="C14" s="9">
        <v>1000</v>
      </c>
      <c r="D14" s="9"/>
      <c r="E14" s="9" t="s">
        <v>25</v>
      </c>
    </row>
    <row r="15" spans="1:5" ht="39.75" customHeight="1">
      <c r="A15" s="9">
        <v>13</v>
      </c>
      <c r="B15" s="13" t="s">
        <v>26</v>
      </c>
      <c r="C15" s="9">
        <f>1000+500</f>
        <v>1500</v>
      </c>
      <c r="D15" s="9"/>
      <c r="E15" s="9" t="s">
        <v>27</v>
      </c>
    </row>
    <row r="16" spans="1:5" ht="39.75" customHeight="1">
      <c r="A16" s="9">
        <v>14</v>
      </c>
      <c r="B16" s="13" t="s">
        <v>28</v>
      </c>
      <c r="C16" s="9">
        <v>3000</v>
      </c>
      <c r="D16" s="9"/>
      <c r="E16" s="9" t="s">
        <v>29</v>
      </c>
    </row>
    <row r="17" spans="1:5" ht="39.75" customHeight="1">
      <c r="A17" s="9">
        <v>15</v>
      </c>
      <c r="B17" s="13" t="s">
        <v>30</v>
      </c>
      <c r="C17" s="9">
        <v>50000</v>
      </c>
      <c r="D17" s="9"/>
      <c r="E17" s="9" t="s">
        <v>31</v>
      </c>
    </row>
    <row r="18" spans="1:5" ht="39.75" customHeight="1">
      <c r="A18" s="9">
        <v>16</v>
      </c>
      <c r="B18" s="13" t="s">
        <v>32</v>
      </c>
      <c r="C18" s="9">
        <v>3000</v>
      </c>
      <c r="D18" s="9"/>
      <c r="E18" s="9" t="s">
        <v>33</v>
      </c>
    </row>
    <row r="19" spans="1:5" ht="39.75" customHeight="1">
      <c r="A19" s="9">
        <v>17</v>
      </c>
      <c r="B19" s="13" t="s">
        <v>34</v>
      </c>
      <c r="C19" s="9">
        <f>500+5000</f>
        <v>5500</v>
      </c>
      <c r="D19" s="9"/>
      <c r="E19" s="9" t="s">
        <v>35</v>
      </c>
    </row>
    <row r="20" spans="1:5" ht="39.75" customHeight="1">
      <c r="A20" s="9">
        <v>18</v>
      </c>
      <c r="B20" s="13" t="s">
        <v>36</v>
      </c>
      <c r="C20" s="9">
        <v>10000</v>
      </c>
      <c r="D20" s="9"/>
      <c r="E20" s="9" t="s">
        <v>15</v>
      </c>
    </row>
    <row r="21" spans="1:5" ht="75" customHeight="1">
      <c r="A21" s="9">
        <v>19</v>
      </c>
      <c r="B21" s="13" t="s">
        <v>37</v>
      </c>
      <c r="C21" s="11">
        <f>11000+11750</f>
        <v>22750</v>
      </c>
      <c r="D21" s="11" t="s">
        <v>38</v>
      </c>
      <c r="E21" s="11" t="s">
        <v>39</v>
      </c>
    </row>
    <row r="22" spans="1:5" ht="39.75" customHeight="1">
      <c r="A22" s="9">
        <v>20</v>
      </c>
      <c r="B22" s="13" t="s">
        <v>40</v>
      </c>
      <c r="C22" s="9">
        <v>10000</v>
      </c>
      <c r="D22" s="9"/>
      <c r="E22" s="9" t="s">
        <v>41</v>
      </c>
    </row>
    <row r="23" spans="1:5" ht="39.75" customHeight="1">
      <c r="A23" s="9">
        <v>21</v>
      </c>
      <c r="B23" s="13" t="s">
        <v>42</v>
      </c>
      <c r="C23" s="9">
        <v>5000</v>
      </c>
      <c r="D23" s="9"/>
      <c r="E23" s="9" t="s">
        <v>43</v>
      </c>
    </row>
    <row r="24" spans="1:5" s="2" customFormat="1" ht="75" customHeight="1">
      <c r="A24" s="9">
        <v>22</v>
      </c>
      <c r="B24" s="10" t="s">
        <v>44</v>
      </c>
      <c r="C24" s="9">
        <v>210000</v>
      </c>
      <c r="D24" s="9"/>
      <c r="E24" s="9" t="s">
        <v>45</v>
      </c>
    </row>
    <row r="25" spans="1:5" ht="39.75" customHeight="1">
      <c r="A25" s="9">
        <v>23</v>
      </c>
      <c r="B25" s="13" t="s">
        <v>46</v>
      </c>
      <c r="C25" s="9">
        <v>5000</v>
      </c>
      <c r="D25" s="9"/>
      <c r="E25" s="9" t="s">
        <v>47</v>
      </c>
    </row>
    <row r="26" spans="1:5" ht="39.75" customHeight="1">
      <c r="A26" s="9">
        <v>24</v>
      </c>
      <c r="B26" s="13" t="s">
        <v>48</v>
      </c>
      <c r="C26" s="9">
        <v>5000</v>
      </c>
      <c r="D26" s="9"/>
      <c r="E26" s="9" t="s">
        <v>49</v>
      </c>
    </row>
    <row r="27" spans="1:5" ht="39.75" customHeight="1">
      <c r="A27" s="9">
        <v>25</v>
      </c>
      <c r="B27" s="13" t="s">
        <v>50</v>
      </c>
      <c r="C27" s="9">
        <v>10008</v>
      </c>
      <c r="D27" s="9"/>
      <c r="E27" s="9" t="s">
        <v>51</v>
      </c>
    </row>
    <row r="28" spans="1:5" ht="39.75" customHeight="1">
      <c r="A28" s="9">
        <v>26</v>
      </c>
      <c r="B28" s="13" t="s">
        <v>52</v>
      </c>
      <c r="C28" s="9">
        <v>5000</v>
      </c>
      <c r="D28" s="9"/>
      <c r="E28" s="9" t="s">
        <v>53</v>
      </c>
    </row>
    <row r="29" spans="1:5" ht="39.75" customHeight="1">
      <c r="A29" s="9">
        <v>27</v>
      </c>
      <c r="B29" s="13" t="s">
        <v>54</v>
      </c>
      <c r="C29" s="9">
        <v>10000</v>
      </c>
      <c r="D29" s="9"/>
      <c r="E29" s="9" t="s">
        <v>55</v>
      </c>
    </row>
    <row r="30" spans="1:5" ht="39.75" customHeight="1">
      <c r="A30" s="9">
        <v>28</v>
      </c>
      <c r="B30" s="13" t="s">
        <v>56</v>
      </c>
      <c r="C30" s="9">
        <v>5000</v>
      </c>
      <c r="D30" s="9"/>
      <c r="E30" s="9" t="s">
        <v>57</v>
      </c>
    </row>
    <row r="31" spans="1:5" ht="39.75" customHeight="1">
      <c r="A31" s="9">
        <v>29</v>
      </c>
      <c r="B31" s="13" t="s">
        <v>58</v>
      </c>
      <c r="C31" s="9">
        <v>40000</v>
      </c>
      <c r="D31" s="9"/>
      <c r="E31" s="9" t="s">
        <v>59</v>
      </c>
    </row>
    <row r="32" spans="1:5" ht="39.75" customHeight="1">
      <c r="A32" s="9">
        <v>30</v>
      </c>
      <c r="B32" s="13" t="s">
        <v>60</v>
      </c>
      <c r="C32" s="9">
        <v>10000</v>
      </c>
      <c r="D32" s="9"/>
      <c r="E32" s="9" t="s">
        <v>61</v>
      </c>
    </row>
    <row r="33" spans="1:5" ht="39.75" customHeight="1">
      <c r="A33" s="9">
        <v>31</v>
      </c>
      <c r="B33" s="13" t="s">
        <v>62</v>
      </c>
      <c r="C33" s="9">
        <v>5000</v>
      </c>
      <c r="D33" s="9"/>
      <c r="E33" s="9" t="s">
        <v>63</v>
      </c>
    </row>
    <row r="34" spans="1:5" ht="39.75" customHeight="1">
      <c r="A34" s="9">
        <v>32</v>
      </c>
      <c r="B34" s="13" t="s">
        <v>64</v>
      </c>
      <c r="C34" s="9">
        <v>10000</v>
      </c>
      <c r="D34" s="9"/>
      <c r="E34" s="9" t="s">
        <v>65</v>
      </c>
    </row>
    <row r="35" spans="1:5" ht="39.75" customHeight="1">
      <c r="A35" s="9">
        <v>33</v>
      </c>
      <c r="B35" s="13" t="s">
        <v>66</v>
      </c>
      <c r="C35" s="9">
        <v>10000</v>
      </c>
      <c r="D35" s="9"/>
      <c r="E35" s="9" t="s">
        <v>15</v>
      </c>
    </row>
    <row r="36" spans="1:5" ht="39.75" customHeight="1">
      <c r="A36" s="9">
        <v>34</v>
      </c>
      <c r="B36" s="13" t="s">
        <v>67</v>
      </c>
      <c r="C36" s="9">
        <v>116970</v>
      </c>
      <c r="D36" s="9"/>
      <c r="E36" s="9" t="s">
        <v>68</v>
      </c>
    </row>
    <row r="37" spans="1:5" ht="39.75" customHeight="1">
      <c r="A37" s="9">
        <v>35</v>
      </c>
      <c r="B37" s="13" t="s">
        <v>69</v>
      </c>
      <c r="C37" s="9">
        <v>33720</v>
      </c>
      <c r="D37" s="9"/>
      <c r="E37" s="9" t="s">
        <v>15</v>
      </c>
    </row>
    <row r="38" spans="1:5" ht="39.75" customHeight="1">
      <c r="A38" s="9">
        <v>36</v>
      </c>
      <c r="B38" s="13" t="s">
        <v>70</v>
      </c>
      <c r="C38" s="9">
        <v>250000</v>
      </c>
      <c r="D38" s="9"/>
      <c r="E38" s="11" t="s">
        <v>71</v>
      </c>
    </row>
    <row r="39" spans="1:5" s="3" customFormat="1" ht="39.75" customHeight="1">
      <c r="A39" s="9">
        <v>37</v>
      </c>
      <c r="B39" s="13" t="s">
        <v>72</v>
      </c>
      <c r="C39" s="14">
        <v>64050</v>
      </c>
      <c r="D39" s="14"/>
      <c r="E39" s="15" t="s">
        <v>73</v>
      </c>
    </row>
    <row r="40" spans="1:5" s="3" customFormat="1" ht="39.75" customHeight="1">
      <c r="A40" s="9">
        <v>38</v>
      </c>
      <c r="B40" s="13" t="s">
        <v>74</v>
      </c>
      <c r="C40" s="16"/>
      <c r="D40" s="16"/>
      <c r="E40" s="17"/>
    </row>
    <row r="41" spans="1:5" s="3" customFormat="1" ht="39.75" customHeight="1">
      <c r="A41" s="9">
        <v>39</v>
      </c>
      <c r="B41" s="13" t="s">
        <v>75</v>
      </c>
      <c r="C41" s="16"/>
      <c r="D41" s="16"/>
      <c r="E41" s="17"/>
    </row>
    <row r="42" spans="1:5" s="3" customFormat="1" ht="39.75" customHeight="1">
      <c r="A42" s="9">
        <v>40</v>
      </c>
      <c r="B42" s="13" t="s">
        <v>76</v>
      </c>
      <c r="C42" s="16"/>
      <c r="D42" s="16"/>
      <c r="E42" s="17"/>
    </row>
    <row r="43" spans="1:5" s="3" customFormat="1" ht="39.75" customHeight="1">
      <c r="A43" s="9">
        <v>41</v>
      </c>
      <c r="B43" s="13" t="s">
        <v>77</v>
      </c>
      <c r="C43" s="16"/>
      <c r="D43" s="16"/>
      <c r="E43" s="17"/>
    </row>
    <row r="44" spans="1:5" s="3" customFormat="1" ht="39.75" customHeight="1">
      <c r="A44" s="9">
        <v>42</v>
      </c>
      <c r="B44" s="13" t="s">
        <v>78</v>
      </c>
      <c r="C44" s="16"/>
      <c r="D44" s="16"/>
      <c r="E44" s="17"/>
    </row>
    <row r="45" spans="1:5" s="3" customFormat="1" ht="39.75" customHeight="1">
      <c r="A45" s="9">
        <v>43</v>
      </c>
      <c r="B45" s="13" t="s">
        <v>79</v>
      </c>
      <c r="C45" s="16"/>
      <c r="D45" s="16"/>
      <c r="E45" s="17"/>
    </row>
    <row r="46" spans="1:5" s="3" customFormat="1" ht="39.75" customHeight="1">
      <c r="A46" s="9">
        <v>44</v>
      </c>
      <c r="B46" s="13" t="s">
        <v>80</v>
      </c>
      <c r="C46" s="16"/>
      <c r="D46" s="16"/>
      <c r="E46" s="17"/>
    </row>
    <row r="47" spans="1:5" ht="48" customHeight="1">
      <c r="A47" s="9">
        <v>45</v>
      </c>
      <c r="B47" s="10" t="s">
        <v>81</v>
      </c>
      <c r="C47" s="18"/>
      <c r="D47" s="18"/>
      <c r="E47" s="19"/>
    </row>
    <row r="48" spans="1:6" ht="60" customHeight="1">
      <c r="A48" s="9">
        <v>46</v>
      </c>
      <c r="B48" s="13" t="s">
        <v>82</v>
      </c>
      <c r="C48" s="13"/>
      <c r="D48" s="9" t="s">
        <v>83</v>
      </c>
      <c r="E48" s="11" t="s">
        <v>84</v>
      </c>
      <c r="F48" s="20"/>
    </row>
    <row r="49" spans="1:5" ht="39.75" customHeight="1">
      <c r="A49" s="9">
        <v>47</v>
      </c>
      <c r="B49" s="13" t="s">
        <v>85</v>
      </c>
      <c r="C49" s="9">
        <v>100000</v>
      </c>
      <c r="D49" s="9"/>
      <c r="E49" s="11" t="s">
        <v>86</v>
      </c>
    </row>
    <row r="50" spans="1:5" ht="75" customHeight="1">
      <c r="A50" s="9">
        <v>48</v>
      </c>
      <c r="B50" s="13" t="s">
        <v>87</v>
      </c>
      <c r="C50" s="9">
        <f>22973+60000</f>
        <v>82973</v>
      </c>
      <c r="D50" s="9"/>
      <c r="E50" s="11" t="s">
        <v>88</v>
      </c>
    </row>
    <row r="51" spans="1:5" ht="39.75" customHeight="1">
      <c r="A51" s="9">
        <v>49</v>
      </c>
      <c r="B51" s="13" t="s">
        <v>89</v>
      </c>
      <c r="C51" s="9">
        <v>130</v>
      </c>
      <c r="D51" s="9"/>
      <c r="E51" s="11" t="s">
        <v>15</v>
      </c>
    </row>
    <row r="52" spans="1:5" ht="57" customHeight="1">
      <c r="A52" s="9">
        <v>50</v>
      </c>
      <c r="B52" s="13" t="s">
        <v>90</v>
      </c>
      <c r="C52" s="9">
        <v>106510</v>
      </c>
      <c r="D52" s="9"/>
      <c r="E52" s="9" t="s">
        <v>91</v>
      </c>
    </row>
    <row r="53" spans="1:5" ht="43.5" customHeight="1">
      <c r="A53" s="9">
        <v>51</v>
      </c>
      <c r="B53" s="13" t="s">
        <v>92</v>
      </c>
      <c r="C53" s="9">
        <v>134867.39</v>
      </c>
      <c r="D53" s="11" t="s">
        <v>93</v>
      </c>
      <c r="E53" s="11" t="s">
        <v>94</v>
      </c>
    </row>
    <row r="54" spans="1:5" ht="43.5" customHeight="1">
      <c r="A54" s="9">
        <v>52</v>
      </c>
      <c r="B54" s="13" t="s">
        <v>95</v>
      </c>
      <c r="C54" s="9">
        <v>10000</v>
      </c>
      <c r="D54" s="9"/>
      <c r="E54" s="11" t="s">
        <v>96</v>
      </c>
    </row>
    <row r="55" spans="1:5" ht="43.5" customHeight="1">
      <c r="A55" s="9">
        <v>53</v>
      </c>
      <c r="B55" s="13" t="s">
        <v>97</v>
      </c>
      <c r="C55" s="9">
        <v>5000</v>
      </c>
      <c r="D55" s="9"/>
      <c r="E55" s="11" t="s">
        <v>98</v>
      </c>
    </row>
    <row r="56" spans="1:5" ht="63" customHeight="1">
      <c r="A56" s="9">
        <v>54</v>
      </c>
      <c r="B56" s="13" t="s">
        <v>99</v>
      </c>
      <c r="C56" s="9">
        <v>23550</v>
      </c>
      <c r="D56" s="9"/>
      <c r="E56" s="11" t="s">
        <v>100</v>
      </c>
    </row>
    <row r="57" spans="1:5" ht="43.5" customHeight="1">
      <c r="A57" s="9">
        <v>55</v>
      </c>
      <c r="B57" s="13" t="s">
        <v>101</v>
      </c>
      <c r="C57" s="9">
        <v>830</v>
      </c>
      <c r="D57" s="9"/>
      <c r="E57" s="11" t="s">
        <v>102</v>
      </c>
    </row>
    <row r="58" spans="1:5" ht="43.5" customHeight="1">
      <c r="A58" s="9">
        <v>56</v>
      </c>
      <c r="B58" s="13" t="s">
        <v>103</v>
      </c>
      <c r="C58" s="9">
        <v>13200</v>
      </c>
      <c r="D58" s="9"/>
      <c r="E58" s="11" t="s">
        <v>39</v>
      </c>
    </row>
    <row r="59" spans="1:5" ht="60.75" customHeight="1">
      <c r="A59" s="9">
        <v>57</v>
      </c>
      <c r="B59" s="13" t="s">
        <v>104</v>
      </c>
      <c r="C59" s="9">
        <f>13530+5000</f>
        <v>18530</v>
      </c>
      <c r="D59" s="9"/>
      <c r="E59" s="11" t="s">
        <v>105</v>
      </c>
    </row>
    <row r="60" spans="1:5" ht="43.5" customHeight="1">
      <c r="A60" s="9">
        <v>58</v>
      </c>
      <c r="B60" s="13" t="s">
        <v>106</v>
      </c>
      <c r="C60" s="9">
        <v>100000</v>
      </c>
      <c r="D60" s="9" t="s">
        <v>107</v>
      </c>
      <c r="E60" s="11" t="s">
        <v>108</v>
      </c>
    </row>
    <row r="61" spans="1:5" ht="43.5" customHeight="1">
      <c r="A61" s="9">
        <v>59</v>
      </c>
      <c r="B61" s="13" t="s">
        <v>109</v>
      </c>
      <c r="C61" s="9">
        <v>2000</v>
      </c>
      <c r="D61" s="9"/>
      <c r="E61" s="11" t="s">
        <v>110</v>
      </c>
    </row>
    <row r="62" spans="1:5" ht="43.5" customHeight="1">
      <c r="A62" s="9">
        <v>60</v>
      </c>
      <c r="B62" s="13" t="s">
        <v>111</v>
      </c>
      <c r="C62" s="9">
        <v>10000</v>
      </c>
      <c r="D62" s="9"/>
      <c r="E62" s="11" t="s">
        <v>91</v>
      </c>
    </row>
    <row r="63" spans="1:5" ht="43.5" customHeight="1">
      <c r="A63" s="9">
        <v>61</v>
      </c>
      <c r="B63" s="13" t="s">
        <v>112</v>
      </c>
      <c r="C63" s="9">
        <v>20000</v>
      </c>
      <c r="D63" s="9"/>
      <c r="E63" s="11" t="s">
        <v>113</v>
      </c>
    </row>
    <row r="64" spans="1:5" ht="43.5" customHeight="1">
      <c r="A64" s="9">
        <v>62</v>
      </c>
      <c r="B64" s="13" t="s">
        <v>114</v>
      </c>
      <c r="C64" s="9">
        <v>29600</v>
      </c>
      <c r="D64" s="9"/>
      <c r="E64" s="11" t="s">
        <v>115</v>
      </c>
    </row>
    <row r="65" spans="1:5" ht="43.5" customHeight="1">
      <c r="A65" s="9">
        <v>63</v>
      </c>
      <c r="B65" s="13" t="s">
        <v>116</v>
      </c>
      <c r="C65" s="9">
        <v>5000</v>
      </c>
      <c r="D65" s="9"/>
      <c r="E65" s="11" t="s">
        <v>117</v>
      </c>
    </row>
    <row r="66" spans="1:5" ht="43.5" customHeight="1">
      <c r="A66" s="9">
        <v>64</v>
      </c>
      <c r="B66" s="13" t="s">
        <v>118</v>
      </c>
      <c r="C66" s="9">
        <v>2000</v>
      </c>
      <c r="D66" s="9"/>
      <c r="E66" s="11" t="s">
        <v>119</v>
      </c>
    </row>
    <row r="67" spans="1:5" ht="57.75" customHeight="1">
      <c r="A67" s="9">
        <v>65</v>
      </c>
      <c r="B67" s="13" t="s">
        <v>120</v>
      </c>
      <c r="C67" s="9">
        <f>8880+2000</f>
        <v>10880</v>
      </c>
      <c r="D67" s="9"/>
      <c r="E67" s="11" t="s">
        <v>121</v>
      </c>
    </row>
    <row r="68" spans="1:5" ht="87.75" customHeight="1">
      <c r="A68" s="9">
        <v>66</v>
      </c>
      <c r="B68" s="13" t="s">
        <v>122</v>
      </c>
      <c r="C68" s="9">
        <f>250+3000+3200+100+1000</f>
        <v>7550</v>
      </c>
      <c r="D68" s="9"/>
      <c r="E68" s="11" t="s">
        <v>123</v>
      </c>
    </row>
    <row r="69" spans="1:5" s="4" customFormat="1" ht="43.5" customHeight="1">
      <c r="A69" s="21">
        <v>67</v>
      </c>
      <c r="B69" s="22" t="s">
        <v>124</v>
      </c>
      <c r="C69" s="21">
        <f>50+10000+100+2100</f>
        <v>12250</v>
      </c>
      <c r="D69" s="21"/>
      <c r="E69" s="23" t="s">
        <v>125</v>
      </c>
    </row>
    <row r="70" spans="1:5" ht="43.5" customHeight="1">
      <c r="A70" s="9">
        <v>68</v>
      </c>
      <c r="B70" s="13" t="s">
        <v>126</v>
      </c>
      <c r="C70" s="9">
        <v>2000</v>
      </c>
      <c r="D70" s="9"/>
      <c r="E70" s="9" t="s">
        <v>110</v>
      </c>
    </row>
    <row r="71" spans="1:5" ht="43.5" customHeight="1">
      <c r="A71" s="9">
        <v>69</v>
      </c>
      <c r="B71" s="13" t="s">
        <v>127</v>
      </c>
      <c r="C71" s="9">
        <v>1500</v>
      </c>
      <c r="D71" s="9"/>
      <c r="E71" s="9" t="s">
        <v>110</v>
      </c>
    </row>
    <row r="72" spans="1:5" ht="43.5" customHeight="1">
      <c r="A72" s="9">
        <v>70</v>
      </c>
      <c r="B72" s="13" t="s">
        <v>128</v>
      </c>
      <c r="C72" s="9">
        <v>20000</v>
      </c>
      <c r="D72" s="9"/>
      <c r="E72" s="9" t="s">
        <v>129</v>
      </c>
    </row>
    <row r="73" spans="1:5" ht="43.5" customHeight="1">
      <c r="A73" s="9">
        <v>71</v>
      </c>
      <c r="B73" s="13" t="s">
        <v>130</v>
      </c>
      <c r="C73" s="9">
        <v>5000</v>
      </c>
      <c r="D73" s="9"/>
      <c r="E73" s="9" t="s">
        <v>91</v>
      </c>
    </row>
    <row r="74" spans="1:5" ht="43.5" customHeight="1">
      <c r="A74" s="9">
        <v>72</v>
      </c>
      <c r="B74" s="13" t="s">
        <v>131</v>
      </c>
      <c r="C74" s="9">
        <v>10000</v>
      </c>
      <c r="D74" s="9"/>
      <c r="E74" s="9" t="s">
        <v>91</v>
      </c>
    </row>
    <row r="75" spans="1:5" ht="43.5" customHeight="1">
      <c r="A75" s="9">
        <v>73</v>
      </c>
      <c r="B75" s="13" t="s">
        <v>132</v>
      </c>
      <c r="C75" s="9">
        <f>800+5000</f>
        <v>5800</v>
      </c>
      <c r="D75" s="9"/>
      <c r="E75" s="9" t="s">
        <v>133</v>
      </c>
    </row>
    <row r="76" spans="1:5" ht="43.5" customHeight="1">
      <c r="A76" s="9">
        <v>74</v>
      </c>
      <c r="B76" s="13" t="s">
        <v>134</v>
      </c>
      <c r="C76" s="9">
        <v>17000</v>
      </c>
      <c r="D76" s="9"/>
      <c r="E76" s="9" t="s">
        <v>135</v>
      </c>
    </row>
    <row r="77" spans="1:5" ht="114" customHeight="1">
      <c r="A77" s="9">
        <v>75</v>
      </c>
      <c r="B77" s="13" t="s">
        <v>136</v>
      </c>
      <c r="C77" s="9">
        <f>2500+1000+2000+61.67+20000+10000+12400+50000+1100</f>
        <v>99061.67</v>
      </c>
      <c r="D77" s="9"/>
      <c r="E77" s="11" t="s">
        <v>137</v>
      </c>
    </row>
    <row r="78" spans="1:5" s="1" customFormat="1" ht="62.25" customHeight="1">
      <c r="A78" s="9">
        <v>76</v>
      </c>
      <c r="B78" s="13" t="s">
        <v>138</v>
      </c>
      <c r="C78" s="9">
        <f>40000+27900</f>
        <v>67900</v>
      </c>
      <c r="D78" s="9"/>
      <c r="E78" s="11" t="s">
        <v>139</v>
      </c>
    </row>
    <row r="79" spans="1:5" ht="43.5" customHeight="1">
      <c r="A79" s="9">
        <v>77</v>
      </c>
      <c r="B79" s="13" t="s">
        <v>140</v>
      </c>
      <c r="C79" s="9">
        <v>31930</v>
      </c>
      <c r="D79" s="9"/>
      <c r="E79" s="9" t="s">
        <v>141</v>
      </c>
    </row>
    <row r="80" spans="1:5" ht="43.5" customHeight="1">
      <c r="A80" s="9">
        <v>78</v>
      </c>
      <c r="B80" s="13" t="s">
        <v>142</v>
      </c>
      <c r="C80" s="9">
        <v>2000</v>
      </c>
      <c r="D80" s="9"/>
      <c r="E80" s="9" t="s">
        <v>119</v>
      </c>
    </row>
    <row r="81" spans="1:5" ht="43.5" customHeight="1">
      <c r="A81" s="9">
        <v>79</v>
      </c>
      <c r="B81" s="13" t="s">
        <v>143</v>
      </c>
      <c r="C81" s="9">
        <v>2000</v>
      </c>
      <c r="D81" s="9"/>
      <c r="E81" s="9" t="s">
        <v>144</v>
      </c>
    </row>
    <row r="82" spans="1:5" ht="43.5" customHeight="1">
      <c r="A82" s="9">
        <v>80</v>
      </c>
      <c r="B82" s="13" t="s">
        <v>145</v>
      </c>
      <c r="C82" s="9">
        <v>11300</v>
      </c>
      <c r="D82" s="9"/>
      <c r="E82" s="9" t="s">
        <v>117</v>
      </c>
    </row>
    <row r="83" spans="1:5" ht="43.5" customHeight="1">
      <c r="A83" s="9">
        <v>81</v>
      </c>
      <c r="B83" s="13" t="s">
        <v>146</v>
      </c>
      <c r="C83" s="9">
        <v>5800</v>
      </c>
      <c r="D83" s="9"/>
      <c r="E83" s="9" t="s">
        <v>147</v>
      </c>
    </row>
    <row r="84" spans="1:5" ht="115.5" customHeight="1">
      <c r="A84" s="9">
        <v>82</v>
      </c>
      <c r="B84" s="13" t="s">
        <v>148</v>
      </c>
      <c r="C84" s="9">
        <f>3750+500+10000+100+200+300+1000+41466</f>
        <v>57316</v>
      </c>
      <c r="D84" s="11" t="s">
        <v>149</v>
      </c>
      <c r="E84" s="11" t="s">
        <v>150</v>
      </c>
    </row>
    <row r="85" spans="1:5" ht="58.5" customHeight="1">
      <c r="A85" s="9">
        <v>83</v>
      </c>
      <c r="B85" s="13" t="s">
        <v>151</v>
      </c>
      <c r="C85" s="9">
        <f>1200+3100</f>
        <v>4300</v>
      </c>
      <c r="D85" s="9"/>
      <c r="E85" s="11" t="s">
        <v>152</v>
      </c>
    </row>
    <row r="86" spans="1:5" s="1" customFormat="1" ht="43.5" customHeight="1">
      <c r="A86" s="9">
        <v>84</v>
      </c>
      <c r="B86" s="13" t="s">
        <v>153</v>
      </c>
      <c r="C86" s="9">
        <v>4000</v>
      </c>
      <c r="D86" s="9"/>
      <c r="E86" s="9" t="s">
        <v>154</v>
      </c>
    </row>
    <row r="87" spans="1:5" s="1" customFormat="1" ht="66" customHeight="1">
      <c r="A87" s="9">
        <v>85</v>
      </c>
      <c r="B87" s="13" t="s">
        <v>155</v>
      </c>
      <c r="C87" s="9">
        <v>30200</v>
      </c>
      <c r="D87" s="9"/>
      <c r="E87" s="9" t="s">
        <v>156</v>
      </c>
    </row>
    <row r="88" spans="1:5" ht="43.5" customHeight="1">
      <c r="A88" s="9">
        <v>86</v>
      </c>
      <c r="B88" s="13" t="s">
        <v>157</v>
      </c>
      <c r="C88" s="9">
        <f>1100+1900+8000+2000+1000+200+500+100+100</f>
        <v>14900</v>
      </c>
      <c r="D88" s="9"/>
      <c r="E88" s="9" t="s">
        <v>156</v>
      </c>
    </row>
    <row r="89" spans="1:5" s="1" customFormat="1" ht="43.5" customHeight="1">
      <c r="A89" s="9">
        <v>87</v>
      </c>
      <c r="B89" s="13" t="s">
        <v>158</v>
      </c>
      <c r="C89" s="9">
        <v>5000</v>
      </c>
      <c r="D89" s="9"/>
      <c r="E89" s="9" t="s">
        <v>49</v>
      </c>
    </row>
    <row r="90" spans="1:5" s="1" customFormat="1" ht="43.5" customHeight="1">
      <c r="A90" s="9">
        <v>88</v>
      </c>
      <c r="B90" s="13" t="s">
        <v>159</v>
      </c>
      <c r="C90" s="9">
        <v>5000</v>
      </c>
      <c r="D90" s="9"/>
      <c r="E90" s="9" t="s">
        <v>156</v>
      </c>
    </row>
    <row r="91" spans="1:5" s="1" customFormat="1" ht="43.5" customHeight="1">
      <c r="A91" s="9">
        <v>89</v>
      </c>
      <c r="B91" s="13" t="s">
        <v>160</v>
      </c>
      <c r="C91" s="9">
        <v>5000</v>
      </c>
      <c r="D91" s="9"/>
      <c r="E91" s="9" t="s">
        <v>161</v>
      </c>
    </row>
    <row r="92" spans="1:5" ht="43.5" customHeight="1">
      <c r="A92" s="9">
        <v>90</v>
      </c>
      <c r="B92" s="13" t="s">
        <v>162</v>
      </c>
      <c r="C92" s="9">
        <v>2000</v>
      </c>
      <c r="D92" s="9"/>
      <c r="E92" s="9" t="s">
        <v>49</v>
      </c>
    </row>
    <row r="93" spans="1:5" ht="43.5" customHeight="1">
      <c r="A93" s="9">
        <v>91</v>
      </c>
      <c r="B93" s="13" t="s">
        <v>163</v>
      </c>
      <c r="C93" s="9">
        <v>26000</v>
      </c>
      <c r="D93" s="9"/>
      <c r="E93" s="9" t="s">
        <v>31</v>
      </c>
    </row>
    <row r="94" spans="1:5" ht="43.5" customHeight="1">
      <c r="A94" s="9">
        <v>92</v>
      </c>
      <c r="B94" s="13" t="s">
        <v>164</v>
      </c>
      <c r="C94" s="9">
        <v>9500</v>
      </c>
      <c r="D94" s="9"/>
      <c r="E94" s="9" t="s">
        <v>165</v>
      </c>
    </row>
    <row r="95" spans="1:5" ht="111" customHeight="1">
      <c r="A95" s="9">
        <v>93</v>
      </c>
      <c r="B95" s="13" t="s">
        <v>166</v>
      </c>
      <c r="C95" s="9">
        <f>666+1240+1170+500+500+1000+500+1000+500</f>
        <v>7076</v>
      </c>
      <c r="D95" s="9"/>
      <c r="E95" s="11" t="s">
        <v>167</v>
      </c>
    </row>
    <row r="96" spans="1:5" s="1" customFormat="1" ht="43.5" customHeight="1">
      <c r="A96" s="9">
        <v>94</v>
      </c>
      <c r="B96" s="13" t="s">
        <v>168</v>
      </c>
      <c r="C96" s="9">
        <v>116400</v>
      </c>
      <c r="D96" s="9"/>
      <c r="E96" s="11" t="s">
        <v>169</v>
      </c>
    </row>
    <row r="97" spans="1:5" s="1" customFormat="1" ht="43.5" customHeight="1">
      <c r="A97" s="9">
        <v>95</v>
      </c>
      <c r="B97" s="13" t="s">
        <v>170</v>
      </c>
      <c r="C97" s="9">
        <v>5000</v>
      </c>
      <c r="D97" s="9"/>
      <c r="E97" s="11" t="s">
        <v>171</v>
      </c>
    </row>
    <row r="98" spans="1:5" ht="43.5" customHeight="1">
      <c r="A98" s="9">
        <v>96</v>
      </c>
      <c r="B98" s="13" t="s">
        <v>172</v>
      </c>
      <c r="C98" s="9">
        <f>20000+20000</f>
        <v>40000</v>
      </c>
      <c r="D98" s="9"/>
      <c r="E98" s="11" t="s">
        <v>173</v>
      </c>
    </row>
    <row r="99" spans="1:5" s="1" customFormat="1" ht="43.5" customHeight="1">
      <c r="A99" s="9">
        <v>97</v>
      </c>
      <c r="B99" s="13" t="s">
        <v>174</v>
      </c>
      <c r="C99" s="9">
        <v>9300</v>
      </c>
      <c r="D99" s="9"/>
      <c r="E99" s="11" t="s">
        <v>175</v>
      </c>
    </row>
    <row r="100" spans="1:5" s="1" customFormat="1" ht="43.5" customHeight="1">
      <c r="A100" s="9">
        <v>98</v>
      </c>
      <c r="B100" s="13" t="s">
        <v>176</v>
      </c>
      <c r="C100" s="9">
        <v>5695</v>
      </c>
      <c r="D100" s="9"/>
      <c r="E100" s="11" t="s">
        <v>177</v>
      </c>
    </row>
    <row r="101" spans="1:5" ht="43.5" customHeight="1">
      <c r="A101" s="9">
        <v>99</v>
      </c>
      <c r="B101" s="13" t="s">
        <v>178</v>
      </c>
      <c r="C101" s="9">
        <v>1900</v>
      </c>
      <c r="D101" s="9"/>
      <c r="E101" s="11" t="s">
        <v>165</v>
      </c>
    </row>
    <row r="102" spans="1:5" ht="43.5" customHeight="1">
      <c r="A102" s="9">
        <v>100</v>
      </c>
      <c r="B102" s="13" t="s">
        <v>179</v>
      </c>
      <c r="C102" s="9">
        <v>120000</v>
      </c>
      <c r="D102" s="9"/>
      <c r="E102" s="11" t="s">
        <v>180</v>
      </c>
    </row>
    <row r="103" spans="1:5" ht="43.5" customHeight="1">
      <c r="A103" s="9">
        <v>101</v>
      </c>
      <c r="B103" s="13" t="s">
        <v>181</v>
      </c>
      <c r="C103" s="9">
        <v>6000</v>
      </c>
      <c r="D103" s="9"/>
      <c r="E103" s="11" t="s">
        <v>182</v>
      </c>
    </row>
    <row r="104" spans="1:5" ht="43.5" customHeight="1">
      <c r="A104" s="9">
        <v>102</v>
      </c>
      <c r="B104" s="13" t="s">
        <v>183</v>
      </c>
      <c r="C104" s="9">
        <v>20000</v>
      </c>
      <c r="D104" s="9"/>
      <c r="E104" s="11" t="s">
        <v>184</v>
      </c>
    </row>
    <row r="105" spans="1:5" ht="43.5" customHeight="1">
      <c r="A105" s="9">
        <v>103</v>
      </c>
      <c r="B105" s="13" t="s">
        <v>185</v>
      </c>
      <c r="C105" s="9">
        <v>6000</v>
      </c>
      <c r="D105" s="9"/>
      <c r="E105" s="11" t="s">
        <v>180</v>
      </c>
    </row>
    <row r="106" spans="1:5" ht="43.5" customHeight="1">
      <c r="A106" s="9">
        <v>104</v>
      </c>
      <c r="B106" s="13" t="s">
        <v>186</v>
      </c>
      <c r="C106" s="9">
        <v>50000</v>
      </c>
      <c r="D106" s="9"/>
      <c r="E106" s="11" t="s">
        <v>15</v>
      </c>
    </row>
    <row r="107" spans="1:5" ht="66" customHeight="1">
      <c r="A107" s="9">
        <v>105</v>
      </c>
      <c r="B107" s="13" t="s">
        <v>187</v>
      </c>
      <c r="C107" s="9">
        <v>93878</v>
      </c>
      <c r="D107" s="9"/>
      <c r="E107" s="11" t="s">
        <v>188</v>
      </c>
    </row>
    <row r="108" spans="1:5" ht="58.5" customHeight="1">
      <c r="A108" s="9">
        <v>106</v>
      </c>
      <c r="B108" s="10" t="s">
        <v>189</v>
      </c>
      <c r="C108" s="9">
        <v>1500</v>
      </c>
      <c r="D108" s="9"/>
      <c r="E108" s="11" t="s">
        <v>86</v>
      </c>
    </row>
    <row r="109" spans="1:5" ht="40.5" customHeight="1">
      <c r="A109" s="9">
        <v>107</v>
      </c>
      <c r="B109" s="10" t="s">
        <v>190</v>
      </c>
      <c r="C109" s="9">
        <v>600</v>
      </c>
      <c r="D109" s="9"/>
      <c r="E109" s="11" t="s">
        <v>86</v>
      </c>
    </row>
    <row r="110" spans="1:5" ht="43.5" customHeight="1">
      <c r="A110" s="9">
        <v>108</v>
      </c>
      <c r="B110" s="10" t="s">
        <v>191</v>
      </c>
      <c r="C110" s="9">
        <f>77000+1250</f>
        <v>78250</v>
      </c>
      <c r="D110" s="9"/>
      <c r="E110" s="11" t="s">
        <v>192</v>
      </c>
    </row>
    <row r="111" spans="1:5" ht="43.5" customHeight="1">
      <c r="A111" s="9">
        <v>109</v>
      </c>
      <c r="B111" s="10" t="s">
        <v>193</v>
      </c>
      <c r="C111" s="9">
        <v>1000</v>
      </c>
      <c r="D111" s="9"/>
      <c r="E111" s="11" t="s">
        <v>194</v>
      </c>
    </row>
    <row r="112" spans="1:5" ht="43.5" customHeight="1">
      <c r="A112" s="9">
        <v>110</v>
      </c>
      <c r="B112" s="10" t="s">
        <v>195</v>
      </c>
      <c r="C112" s="9">
        <v>100</v>
      </c>
      <c r="D112" s="9"/>
      <c r="E112" s="11" t="s">
        <v>196</v>
      </c>
    </row>
    <row r="113" spans="1:5" ht="43.5" customHeight="1">
      <c r="A113" s="9">
        <v>111</v>
      </c>
      <c r="B113" s="10" t="s">
        <v>197</v>
      </c>
      <c r="C113" s="9">
        <v>650</v>
      </c>
      <c r="D113" s="9"/>
      <c r="E113" s="11" t="s">
        <v>198</v>
      </c>
    </row>
    <row r="114" spans="1:5" ht="43.5" customHeight="1">
      <c r="A114" s="9">
        <v>112</v>
      </c>
      <c r="B114" s="10" t="s">
        <v>199</v>
      </c>
      <c r="C114" s="9">
        <v>1100</v>
      </c>
      <c r="D114" s="9"/>
      <c r="E114" s="11" t="s">
        <v>180</v>
      </c>
    </row>
    <row r="115" spans="1:5" ht="43.5" customHeight="1">
      <c r="A115" s="9">
        <v>113</v>
      </c>
      <c r="B115" s="10" t="s">
        <v>200</v>
      </c>
      <c r="C115" s="9">
        <v>9300</v>
      </c>
      <c r="D115" s="9"/>
      <c r="E115" s="11" t="s">
        <v>201</v>
      </c>
    </row>
    <row r="116" spans="1:5" ht="43.5" customHeight="1">
      <c r="A116" s="9">
        <v>114</v>
      </c>
      <c r="B116" s="10" t="s">
        <v>202</v>
      </c>
      <c r="C116" s="9">
        <f>6700+18000+580</f>
        <v>25280</v>
      </c>
      <c r="D116" s="9"/>
      <c r="E116" s="11" t="s">
        <v>203</v>
      </c>
    </row>
    <row r="117" spans="1:5" ht="43.5" customHeight="1">
      <c r="A117" s="9">
        <v>115</v>
      </c>
      <c r="B117" s="10" t="s">
        <v>204</v>
      </c>
      <c r="C117" s="9">
        <v>20000</v>
      </c>
      <c r="D117" s="9"/>
      <c r="E117" s="11" t="s">
        <v>91</v>
      </c>
    </row>
    <row r="118" spans="1:5" ht="43.5" customHeight="1">
      <c r="A118" s="9">
        <v>116</v>
      </c>
      <c r="B118" s="10" t="s">
        <v>205</v>
      </c>
      <c r="C118" s="9">
        <v>5300</v>
      </c>
      <c r="D118" s="9"/>
      <c r="E118" s="11" t="s">
        <v>206</v>
      </c>
    </row>
    <row r="119" spans="1:5" ht="43.5" customHeight="1">
      <c r="A119" s="9">
        <v>117</v>
      </c>
      <c r="B119" s="10" t="s">
        <v>207</v>
      </c>
      <c r="C119" s="9">
        <v>3000</v>
      </c>
      <c r="D119" s="9"/>
      <c r="E119" s="11" t="s">
        <v>208</v>
      </c>
    </row>
    <row r="120" spans="1:5" ht="43.5" customHeight="1">
      <c r="A120" s="9">
        <v>118</v>
      </c>
      <c r="B120" s="10" t="s">
        <v>209</v>
      </c>
      <c r="C120" s="9">
        <v>10500</v>
      </c>
      <c r="D120" s="9"/>
      <c r="E120" s="11" t="s">
        <v>210</v>
      </c>
    </row>
    <row r="121" spans="1:5" ht="43.5" customHeight="1">
      <c r="A121" s="9">
        <v>119</v>
      </c>
      <c r="B121" s="10" t="s">
        <v>211</v>
      </c>
      <c r="C121" s="9">
        <v>5000</v>
      </c>
      <c r="D121" s="9"/>
      <c r="E121" s="11" t="s">
        <v>180</v>
      </c>
    </row>
    <row r="122" spans="1:5" ht="43.5" customHeight="1">
      <c r="A122" s="9">
        <v>120</v>
      </c>
      <c r="B122" s="10" t="s">
        <v>212</v>
      </c>
      <c r="C122" s="9">
        <v>6000</v>
      </c>
      <c r="D122" s="9"/>
      <c r="E122" s="11" t="s">
        <v>213</v>
      </c>
    </row>
    <row r="123" spans="1:5" ht="43.5" customHeight="1">
      <c r="A123" s="9">
        <v>121</v>
      </c>
      <c r="B123" s="10" t="s">
        <v>214</v>
      </c>
      <c r="C123" s="9">
        <v>2000</v>
      </c>
      <c r="D123" s="9"/>
      <c r="E123" s="11" t="s">
        <v>180</v>
      </c>
    </row>
    <row r="124" spans="1:5" ht="43.5" customHeight="1">
      <c r="A124" s="9">
        <v>122</v>
      </c>
      <c r="B124" s="10" t="s">
        <v>215</v>
      </c>
      <c r="C124" s="9">
        <v>800</v>
      </c>
      <c r="D124" s="9"/>
      <c r="E124" s="11" t="s">
        <v>216</v>
      </c>
    </row>
    <row r="125" spans="1:5" ht="43.5" customHeight="1">
      <c r="A125" s="9">
        <v>123</v>
      </c>
      <c r="B125" s="10" t="s">
        <v>217</v>
      </c>
      <c r="C125" s="9">
        <v>10000</v>
      </c>
      <c r="D125" s="9"/>
      <c r="E125" s="11" t="s">
        <v>218</v>
      </c>
    </row>
    <row r="126" spans="1:5" ht="43.5" customHeight="1">
      <c r="A126" s="9">
        <v>124</v>
      </c>
      <c r="B126" s="10" t="s">
        <v>219</v>
      </c>
      <c r="C126" s="9">
        <v>37520</v>
      </c>
      <c r="D126" s="9"/>
      <c r="E126" s="11" t="s">
        <v>220</v>
      </c>
    </row>
    <row r="127" spans="1:5" ht="43.5" customHeight="1">
      <c r="A127" s="9">
        <v>125</v>
      </c>
      <c r="B127" s="10" t="s">
        <v>221</v>
      </c>
      <c r="C127" s="9"/>
      <c r="D127" s="9" t="s">
        <v>222</v>
      </c>
      <c r="E127" s="11" t="s">
        <v>223</v>
      </c>
    </row>
    <row r="128" spans="1:5" ht="43.5" customHeight="1">
      <c r="A128" s="9">
        <v>126</v>
      </c>
      <c r="B128" s="10" t="s">
        <v>224</v>
      </c>
      <c r="C128" s="9">
        <v>4075.82</v>
      </c>
      <c r="D128" s="9"/>
      <c r="E128" s="11" t="s">
        <v>225</v>
      </c>
    </row>
    <row r="129" spans="1:5" ht="60" customHeight="1">
      <c r="A129" s="9">
        <v>127</v>
      </c>
      <c r="B129" s="10" t="s">
        <v>226</v>
      </c>
      <c r="C129" s="9"/>
      <c r="D129" s="11" t="s">
        <v>227</v>
      </c>
      <c r="E129" s="11" t="s">
        <v>228</v>
      </c>
    </row>
    <row r="130" spans="1:5" ht="60" customHeight="1">
      <c r="A130" s="9">
        <v>128</v>
      </c>
      <c r="B130" s="10" t="s">
        <v>229</v>
      </c>
      <c r="C130" s="9">
        <v>5000</v>
      </c>
      <c r="D130" s="11"/>
      <c r="E130" s="11" t="s">
        <v>230</v>
      </c>
    </row>
    <row r="131" spans="1:5" ht="60" customHeight="1">
      <c r="A131" s="9">
        <v>129</v>
      </c>
      <c r="B131" s="10" t="s">
        <v>231</v>
      </c>
      <c r="C131" s="9">
        <v>10200</v>
      </c>
      <c r="D131" s="11"/>
      <c r="E131" s="11" t="s">
        <v>232</v>
      </c>
    </row>
    <row r="132" spans="1:5" ht="60" customHeight="1">
      <c r="A132" s="9">
        <v>130</v>
      </c>
      <c r="B132" s="10" t="s">
        <v>233</v>
      </c>
      <c r="C132" s="9">
        <v>6800</v>
      </c>
      <c r="D132" s="11"/>
      <c r="E132" s="11" t="s">
        <v>156</v>
      </c>
    </row>
    <row r="133" spans="1:5" ht="60" customHeight="1">
      <c r="A133" s="9">
        <v>131</v>
      </c>
      <c r="B133" s="10" t="s">
        <v>234</v>
      </c>
      <c r="C133" s="9">
        <v>2520</v>
      </c>
      <c r="D133" s="11"/>
      <c r="E133" s="11" t="s">
        <v>235</v>
      </c>
    </row>
    <row r="134" spans="1:5" ht="60" customHeight="1">
      <c r="A134" s="9">
        <v>132</v>
      </c>
      <c r="B134" s="10" t="s">
        <v>236</v>
      </c>
      <c r="C134" s="9">
        <v>100000</v>
      </c>
      <c r="D134" s="11"/>
      <c r="E134" s="11" t="s">
        <v>237</v>
      </c>
    </row>
    <row r="135" spans="1:5" ht="60" customHeight="1">
      <c r="A135" s="9">
        <v>133</v>
      </c>
      <c r="B135" s="10" t="s">
        <v>238</v>
      </c>
      <c r="C135" s="9">
        <v>2000</v>
      </c>
      <c r="D135" s="11"/>
      <c r="E135" s="11" t="s">
        <v>213</v>
      </c>
    </row>
    <row r="136" spans="1:5" ht="60" customHeight="1">
      <c r="A136" s="9">
        <v>134</v>
      </c>
      <c r="B136" s="10" t="s">
        <v>239</v>
      </c>
      <c r="C136" s="9">
        <v>3500</v>
      </c>
      <c r="D136" s="11" t="s">
        <v>240</v>
      </c>
      <c r="E136" s="11" t="s">
        <v>241</v>
      </c>
    </row>
    <row r="137" spans="1:5" ht="60" customHeight="1">
      <c r="A137" s="9">
        <v>135</v>
      </c>
      <c r="B137" s="10" t="s">
        <v>242</v>
      </c>
      <c r="C137" s="9">
        <v>2000</v>
      </c>
      <c r="D137" s="11"/>
      <c r="E137" s="11" t="s">
        <v>243</v>
      </c>
    </row>
    <row r="138" spans="1:5" ht="60" customHeight="1">
      <c r="A138" s="9">
        <v>136</v>
      </c>
      <c r="B138" s="10" t="s">
        <v>244</v>
      </c>
      <c r="C138" s="9">
        <v>10000</v>
      </c>
      <c r="D138" s="11"/>
      <c r="E138" s="11" t="s">
        <v>86</v>
      </c>
    </row>
    <row r="139" spans="1:5" ht="60" customHeight="1">
      <c r="A139" s="9">
        <v>137</v>
      </c>
      <c r="B139" s="10" t="s">
        <v>245</v>
      </c>
      <c r="C139" s="9">
        <v>16400</v>
      </c>
      <c r="D139" s="11"/>
      <c r="E139" s="11" t="s">
        <v>246</v>
      </c>
    </row>
    <row r="140" spans="1:5" ht="60" customHeight="1">
      <c r="A140" s="9">
        <v>138</v>
      </c>
      <c r="B140" s="10" t="s">
        <v>247</v>
      </c>
      <c r="C140" s="9">
        <v>10000</v>
      </c>
      <c r="D140" s="11"/>
      <c r="E140" s="11" t="s">
        <v>15</v>
      </c>
    </row>
    <row r="141" spans="1:5" ht="60" customHeight="1">
      <c r="A141" s="9">
        <v>139</v>
      </c>
      <c r="B141" s="10" t="s">
        <v>248</v>
      </c>
      <c r="C141" s="9">
        <v>5000</v>
      </c>
      <c r="D141" s="11"/>
      <c r="E141" s="11" t="s">
        <v>180</v>
      </c>
    </row>
    <row r="142" spans="1:5" ht="223.5" customHeight="1">
      <c r="A142" s="21"/>
      <c r="B142" s="24" t="s">
        <v>249</v>
      </c>
      <c r="C142" s="25">
        <f>SUM(C3:C141)</f>
        <v>5399475.540000001</v>
      </c>
      <c r="D142" s="26" t="s">
        <v>250</v>
      </c>
      <c r="E142" s="22"/>
    </row>
    <row r="143" spans="1:5" ht="25.5" customHeight="1">
      <c r="A143" s="27" t="s">
        <v>251</v>
      </c>
      <c r="B143" s="27"/>
      <c r="C143" s="27"/>
      <c r="D143" s="27"/>
      <c r="E143" s="27"/>
    </row>
  </sheetData>
  <sheetProtection/>
  <mergeCells count="5">
    <mergeCell ref="A1:E1"/>
    <mergeCell ref="A143:E143"/>
    <mergeCell ref="C39:C47"/>
    <mergeCell ref="D39:D47"/>
    <mergeCell ref="E39:E47"/>
  </mergeCells>
  <printOptions/>
  <pageMargins left="0.39" right="0.23999999999999996"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张琳</cp:lastModifiedBy>
  <dcterms:created xsi:type="dcterms:W3CDTF">2020-01-31T05:00:20Z</dcterms:created>
  <dcterms:modified xsi:type="dcterms:W3CDTF">2020-05-06T01:08:45Z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